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Cont executie venituri" sheetId="1" r:id="rId1"/>
  </sheets>
  <definedNames/>
  <calcPr fullCalcOnLoad="1"/>
</workbook>
</file>

<file path=xl/sharedStrings.xml><?xml version="1.0" encoding="utf-8"?>
<sst xmlns="http://schemas.openxmlformats.org/spreadsheetml/2006/main" count="68" uniqueCount="65">
  <si>
    <t>CONTUL DE EXECUTIE A BUGETULUI LOCAL - VENITURI
la data 31-12-2022</t>
  </si>
  <si>
    <t>-mii lei-</t>
  </si>
  <si>
    <t>TOTAL VENITURI - SECTIUNEA DE DEZVOLTARE</t>
  </si>
  <si>
    <t>00.01</t>
  </si>
  <si>
    <t>VENITURI PROPRII</t>
  </si>
  <si>
    <t>49.90</t>
  </si>
  <si>
    <t>I.  VENITURI CURENTE</t>
  </si>
  <si>
    <t>00.02</t>
  </si>
  <si>
    <t>C.   VENITURI NEFISCALE</t>
  </si>
  <si>
    <t>00.12</t>
  </si>
  <si>
    <t>C2.  VANZARI DE BUNURI SI SERVICII</t>
  </si>
  <si>
    <t>00.14</t>
  </si>
  <si>
    <t>Transferuri voluntare, altele decat subventiile</t>
  </si>
  <si>
    <t>37.02</t>
  </si>
  <si>
    <t>Varsaminte din sectiunea de functionare</t>
  </si>
  <si>
    <t>37.02.04</t>
  </si>
  <si>
    <t>II. VENITURI DIN CAPITAL</t>
  </si>
  <si>
    <t>00.15</t>
  </si>
  <si>
    <t>Venituri din valorificarea unor bunuri</t>
  </si>
  <si>
    <t>39.02</t>
  </si>
  <si>
    <t>Venituri din valorificarea unor bunuri ale institutiilor publice</t>
  </si>
  <si>
    <t>39.02.01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</si>
  <si>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</si>
  <si>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</si>
  <si>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</si>
  <si>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</si>
  <si>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IV.  SUBVENTII</t>
  </si>
  <si>
    <t>00.17</t>
  </si>
  <si>
    <t>SUBVENTII DE LA ALTE NIVELE ALE ADMINISTRATIEI PUBLICE</t>
  </si>
  <si>
    <t>00.18</t>
  </si>
  <si>
    <t>Subventii de la bugetul de stat</t>
  </si>
  <si>
    <t>42.02</t>
  </si>
  <si>
    <t>A. De capital</t>
  </si>
  <si>
    <t>00.19</t>
  </si>
  <si>
    <t>Subventii de la bugetul de stat catre bugetele locale pentru finantarea investitiilor în sanatate</t>
  </si>
  <si>
    <t>42.02.16</t>
  </si>
  <si>
    <t>Subventii de la bugetul de stat catre bugetele locale pentru finantarea aparaturii medicale si echipamentelor de comunicatii în urgenta în sanatate</t>
  </si>
  <si>
    <t>42.02.16.01</t>
  </si>
  <si>
    <t>Subventii pentru finantarea locuintelor sociale</t>
  </si>
  <si>
    <t>42.02.55</t>
  </si>
  <si>
    <t>Subventii de la bugetul de stat catre bugetele locale necesare sustinerii derularii proiectelor finantate din fonduri externe nerambursabile (FEN) postaderare, aferente perioadei de programare 2014-2020</t>
  </si>
  <si>
    <t>42.02.69</t>
  </si>
  <si>
    <t>Sume primite de la UE/alti donatori in contul platilor efectuate si prefinantari aferente cadrului financiar 2014-2020</t>
  </si>
  <si>
    <t>48.02</t>
  </si>
  <si>
    <t xml:space="preserve"> Fondul European de Dezvoltare Regionala (FEDR)</t>
  </si>
  <si>
    <t>48.02.01</t>
  </si>
  <si>
    <t xml:space="preserve">  Sume primite in contul platilor efectuate in anul curent</t>
  </si>
  <si>
    <t>48.02.01.01</t>
  </si>
  <si>
    <t xml:space="preserve">  Sume primite in contul platilor efectuate in anii anteriori</t>
  </si>
  <si>
    <t>48.02.01.02</t>
  </si>
  <si>
    <t xml:space="preserve">  Prefinantare</t>
  </si>
  <si>
    <t>48.02.01.03</t>
  </si>
  <si>
    <t xml:space="preserve"> Fondul Social European (FSE)</t>
  </si>
  <si>
    <t>48.02.02</t>
  </si>
  <si>
    <t>48.02.02.01</t>
  </si>
  <si>
    <t>48.02.02.02</t>
  </si>
  <si>
    <t>48.02.02.03</t>
  </si>
  <si>
    <t xml:space="preserve">               SECȚIUNEA DE DEZVOLTARE</t>
  </si>
  <si>
    <t xml:space="preserve">                    România
            Judetul Hunedoara                                                     Consiliul local al Municipiului Lupeni</t>
  </si>
  <si>
    <t>Jr. MARIUS CLAUDIU BĂLOI</t>
  </si>
  <si>
    <t>Anexa nr. 3 la Hotărârea nr. 39/ 2023</t>
  </si>
  <si>
    <t>ION PÂRVULESCU</t>
  </si>
  <si>
    <t xml:space="preserve">    PREȘEDINTE DE ȘEDINȚĂ</t>
  </si>
  <si>
    <t xml:space="preserve"> CONTRASEMNEAZĂ - SECRETAR GENERAL</t>
  </si>
  <si>
    <t xml:space="preserve">                        Lupeni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</si>
</sst>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1010409]###,###,##0.00"/>
    <numFmt numFmtId="179" formatCode="[$-418]dddd\,\ d\ mmmm\ yyyy"/>
    <numFmt numFmtId="180" formatCode="[$-418]d\ mmmm\ yyyy;@"/>
  </numFmts>
  <fonts count="40">
    <font>
      <sz val="1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30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78" fontId="2" fillId="0" borderId="13" xfId="0" applyNumberFormat="1" applyFont="1" applyFill="1" applyBorder="1" applyAlignment="1">
      <alignment horizontal="right" vertical="top" wrapText="1"/>
    </xf>
    <xf numFmtId="178" fontId="2" fillId="0" borderId="13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180" fontId="0" fillId="0" borderId="0" xfId="0" applyNumberFormat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 applyProtection="1">
      <alignment vertical="top" wrapText="1"/>
      <protection/>
    </xf>
    <xf numFmtId="0" fontId="2" fillId="0" borderId="13" xfId="0" applyFont="1" applyFill="1" applyBorder="1" applyAlignment="1">
      <alignment vertical="top" wrapText="1"/>
    </xf>
    <xf numFmtId="178" fontId="2" fillId="0" borderId="13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47"/>
  <sheetViews>
    <sheetView showGridLines="0" tabSelected="1" zoomScalePageLayoutView="0" workbookViewId="0" topLeftCell="A40">
      <selection activeCell="D43" sqref="D43:F43"/>
    </sheetView>
  </sheetViews>
  <sheetFormatPr defaultColWidth="9.140625" defaultRowHeight="12.75"/>
  <cols>
    <col min="1" max="1" width="1.28515625" style="0" customWidth="1"/>
    <col min="2" max="2" width="0.13671875" style="0" customWidth="1"/>
    <col min="3" max="3" width="6.00390625" style="0" customWidth="1"/>
    <col min="4" max="4" width="7.421875" style="0" customWidth="1"/>
    <col min="5" max="5" width="24.28125" style="0" customWidth="1"/>
    <col min="6" max="6" width="2.421875" style="0" customWidth="1"/>
    <col min="7" max="7" width="0.13671875" style="0" customWidth="1"/>
    <col min="8" max="8" width="1.57421875" style="0" customWidth="1"/>
    <col min="9" max="9" width="2.421875" style="0" customWidth="1"/>
    <col min="10" max="10" width="9.7109375" style="0" customWidth="1"/>
    <col min="11" max="11" width="13.421875" style="0" customWidth="1"/>
    <col min="12" max="12" width="6.8515625" style="0" customWidth="1"/>
    <col min="13" max="13" width="6.57421875" style="0" customWidth="1"/>
    <col min="14" max="14" width="11.00390625" style="0" customWidth="1"/>
    <col min="15" max="15" width="10.8515625" style="0" customWidth="1"/>
    <col min="16" max="16" width="2.57421875" style="0" customWidth="1"/>
    <col min="17" max="17" width="3.28125" style="0" customWidth="1"/>
    <col min="18" max="18" width="3.57421875" style="0" customWidth="1"/>
    <col min="19" max="19" width="2.57421875" style="0" customWidth="1"/>
    <col min="20" max="20" width="11.00390625" style="0" customWidth="1"/>
    <col min="21" max="21" width="9.140625" style="0" customWidth="1"/>
    <col min="22" max="22" width="4.140625" style="0" hidden="1" customWidth="1"/>
    <col min="23" max="23" width="4.8515625" style="0" customWidth="1"/>
    <col min="24" max="24" width="3.421875" style="0" customWidth="1"/>
    <col min="25" max="25" width="0.13671875" style="0" customWidth="1"/>
    <col min="26" max="26" width="0.42578125" style="0" customWidth="1"/>
    <col min="27" max="27" width="0.13671875" style="0" customWidth="1"/>
  </cols>
  <sheetData>
    <row r="1" spans="1:27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40.5" customHeight="1">
      <c r="A5" s="1"/>
      <c r="B5" s="2"/>
      <c r="C5" s="27" t="s">
        <v>58</v>
      </c>
      <c r="D5" s="27"/>
      <c r="E5" s="27"/>
      <c r="F5" s="27"/>
      <c r="G5" s="27"/>
      <c r="H5" s="27"/>
      <c r="I5" s="27"/>
      <c r="J5" s="2"/>
      <c r="K5" s="2"/>
      <c r="L5" s="2"/>
      <c r="M5" s="2"/>
      <c r="N5" s="2"/>
      <c r="O5" s="29" t="s">
        <v>60</v>
      </c>
      <c r="P5" s="29"/>
      <c r="Q5" s="29"/>
      <c r="R5" s="29"/>
      <c r="S5" s="29"/>
      <c r="T5" s="29"/>
      <c r="U5" s="29"/>
      <c r="V5" s="29"/>
      <c r="W5" s="29"/>
      <c r="X5" s="29"/>
      <c r="Y5" s="2"/>
      <c r="Z5" s="2"/>
      <c r="AA5" s="1"/>
    </row>
    <row r="6" spans="1:27" ht="13.5" customHeight="1">
      <c r="A6" s="1"/>
      <c r="B6" s="2"/>
      <c r="C6" s="2"/>
      <c r="D6" s="2"/>
      <c r="E6" s="2"/>
      <c r="F6" s="28" t="s">
        <v>0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"/>
      <c r="U6" s="2"/>
      <c r="V6" s="2"/>
      <c r="W6" s="2"/>
      <c r="X6" s="2"/>
      <c r="Y6" s="2"/>
      <c r="Z6" s="2"/>
      <c r="AA6" s="1"/>
    </row>
    <row r="7" spans="1:27" ht="0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1" t="s">
        <v>1</v>
      </c>
      <c r="W7" s="21"/>
      <c r="X7" s="21"/>
      <c r="Y7" s="21"/>
      <c r="Z7" s="2"/>
      <c r="AA7" s="1"/>
    </row>
    <row r="8" spans="1:27" ht="39.75" customHeight="1">
      <c r="A8" s="1"/>
      <c r="B8" s="22"/>
      <c r="C8" s="22"/>
      <c r="D8" s="22"/>
      <c r="E8" s="2"/>
      <c r="F8" s="2"/>
      <c r="G8" s="2"/>
      <c r="H8" s="2"/>
      <c r="I8" s="2"/>
      <c r="J8" s="2"/>
      <c r="K8" s="8" t="s">
        <v>57</v>
      </c>
      <c r="L8" s="2"/>
      <c r="M8" s="2"/>
      <c r="N8" s="2"/>
      <c r="O8" s="2"/>
      <c r="P8" s="2"/>
      <c r="Q8" s="2"/>
      <c r="R8" s="2"/>
      <c r="S8" s="2"/>
      <c r="T8" s="2"/>
      <c r="U8" s="2"/>
      <c r="V8" s="21"/>
      <c r="W8" s="21"/>
      <c r="X8" s="21"/>
      <c r="Y8" s="21"/>
      <c r="Z8" s="2"/>
      <c r="AA8" s="1"/>
    </row>
    <row r="9" spans="1:27" ht="12.75">
      <c r="A9" s="1"/>
      <c r="B9" s="2"/>
      <c r="C9" s="23" t="str">
        <f>"DENUMIREA INDICATORILOR"</f>
        <v>DENUMIREA INDICATORILOR</v>
      </c>
      <c r="D9" s="23"/>
      <c r="E9" s="23"/>
      <c r="F9" s="23"/>
      <c r="G9" s="23"/>
      <c r="H9" s="23"/>
      <c r="I9" s="24" t="str">
        <f>"Cod"</f>
        <v>Cod</v>
      </c>
      <c r="J9" s="24"/>
      <c r="K9" s="3" t="str">
        <f>"Prevederi"</f>
        <v>Prevederi</v>
      </c>
      <c r="L9" s="24" t="str">
        <f>"Prevederi"</f>
        <v>Prevederi</v>
      </c>
      <c r="M9" s="24"/>
      <c r="N9" s="25" t="str">
        <f>"Drepturi constatate"</f>
        <v>Drepturi constatate</v>
      </c>
      <c r="O9" s="25"/>
      <c r="P9" s="25"/>
      <c r="Q9" s="25"/>
      <c r="R9" s="25"/>
      <c r="S9" s="24" t="str">
        <f>"Incasari"</f>
        <v>Incasari</v>
      </c>
      <c r="T9" s="24"/>
      <c r="U9" s="24" t="str">
        <f>"Stingere pe alte"</f>
        <v>Stingere pe alte</v>
      </c>
      <c r="V9" s="24"/>
      <c r="W9" s="24" t="str">
        <f>"Drepturi"</f>
        <v>Drepturi</v>
      </c>
      <c r="X9" s="24"/>
      <c r="Y9" s="24"/>
      <c r="Z9" s="24"/>
      <c r="AA9" s="1"/>
    </row>
    <row r="10" spans="1:27" ht="22.5">
      <c r="A10" s="1"/>
      <c r="B10" s="2"/>
      <c r="C10" s="18"/>
      <c r="D10" s="18"/>
      <c r="E10" s="18"/>
      <c r="F10" s="18"/>
      <c r="G10" s="18"/>
      <c r="H10" s="18"/>
      <c r="I10" s="18" t="str">
        <f>"indicator"</f>
        <v>indicator</v>
      </c>
      <c r="J10" s="18"/>
      <c r="K10" s="4" t="str">
        <f>"bugetare initiale"</f>
        <v>bugetare initiale</v>
      </c>
      <c r="L10" s="18" t="str">
        <f>"bugetare definitive"</f>
        <v>bugetare definitive</v>
      </c>
      <c r="M10" s="18"/>
      <c r="N10" s="5" t="str">
        <f>"Total, din care:"</f>
        <v>Total, din care:</v>
      </c>
      <c r="O10" s="5" t="str">
        <f>"din anii precedenti"</f>
        <v>din anii precedenti</v>
      </c>
      <c r="P10" s="19" t="str">
        <f>"din anul curent"</f>
        <v>din anul curent</v>
      </c>
      <c r="Q10" s="19"/>
      <c r="R10" s="19"/>
      <c r="S10" s="18" t="str">
        <f>"realizate"</f>
        <v>realizate</v>
      </c>
      <c r="T10" s="18"/>
      <c r="U10" s="18" t="str">
        <f>"cai decat incasari"</f>
        <v>cai decat incasari</v>
      </c>
      <c r="V10" s="18"/>
      <c r="W10" s="18" t="str">
        <f>"constatate de incasat"</f>
        <v>constatate de incasat</v>
      </c>
      <c r="X10" s="18"/>
      <c r="Y10" s="18"/>
      <c r="Z10" s="18"/>
      <c r="AA10" s="1"/>
    </row>
    <row r="11" spans="1:27" ht="12.75">
      <c r="A11" s="1"/>
      <c r="B11" s="2"/>
      <c r="C11" s="18" t="str">
        <f>"A"</f>
        <v>A</v>
      </c>
      <c r="D11" s="18"/>
      <c r="E11" s="18"/>
      <c r="F11" s="18"/>
      <c r="G11" s="18"/>
      <c r="H11" s="18"/>
      <c r="I11" s="18" t="str">
        <f>"B"</f>
        <v>B</v>
      </c>
      <c r="J11" s="18"/>
      <c r="K11" s="4" t="str">
        <f>"1"</f>
        <v>1</v>
      </c>
      <c r="L11" s="18" t="str">
        <f>"2"</f>
        <v>2</v>
      </c>
      <c r="M11" s="18"/>
      <c r="N11" s="5" t="str">
        <f>"3=4&amp;5"</f>
        <v>3=4&amp;5</v>
      </c>
      <c r="O11" s="5" t="str">
        <f>"4"</f>
        <v>4</v>
      </c>
      <c r="P11" s="19" t="str">
        <f>"5"</f>
        <v>5</v>
      </c>
      <c r="Q11" s="19"/>
      <c r="R11" s="19"/>
      <c r="S11" s="19" t="str">
        <f>"6"</f>
        <v>6</v>
      </c>
      <c r="T11" s="19"/>
      <c r="U11" s="19" t="str">
        <f>"7"</f>
        <v>7</v>
      </c>
      <c r="V11" s="19"/>
      <c r="W11" s="19" t="str">
        <f>"8=3-6-7"</f>
        <v>8=3-6-7</v>
      </c>
      <c r="X11" s="19"/>
      <c r="Y11" s="19"/>
      <c r="Z11" s="19"/>
      <c r="AA11" s="1"/>
    </row>
    <row r="12" spans="1:27" ht="25.5" customHeight="1">
      <c r="A12" s="1"/>
      <c r="B12" s="2"/>
      <c r="C12" s="20" t="s">
        <v>2</v>
      </c>
      <c r="D12" s="20"/>
      <c r="E12" s="20"/>
      <c r="F12" s="20"/>
      <c r="G12" s="20"/>
      <c r="H12" s="20"/>
      <c r="I12" s="15" t="s">
        <v>3</v>
      </c>
      <c r="J12" s="15"/>
      <c r="K12" s="6">
        <v>28786</v>
      </c>
      <c r="L12" s="13">
        <v>28786</v>
      </c>
      <c r="M12" s="13"/>
      <c r="N12" s="7">
        <v>19998.53</v>
      </c>
      <c r="O12" s="7">
        <v>0</v>
      </c>
      <c r="P12" s="16">
        <v>19998.53</v>
      </c>
      <c r="Q12" s="16"/>
      <c r="R12" s="16"/>
      <c r="S12" s="13">
        <v>19991.87</v>
      </c>
      <c r="T12" s="13"/>
      <c r="U12" s="13">
        <v>6.65</v>
      </c>
      <c r="V12" s="13"/>
      <c r="W12" s="13">
        <v>0</v>
      </c>
      <c r="X12" s="13"/>
      <c r="Y12" s="13"/>
      <c r="Z12" s="13"/>
      <c r="AA12" s="1"/>
    </row>
    <row r="13" spans="1:27" ht="12.75">
      <c r="A13" s="1"/>
      <c r="B13" s="2"/>
      <c r="C13" s="17" t="s">
        <v>4</v>
      </c>
      <c r="D13" s="17"/>
      <c r="E13" s="17"/>
      <c r="F13" s="17"/>
      <c r="G13" s="17"/>
      <c r="H13" s="17"/>
      <c r="I13" s="15" t="s">
        <v>5</v>
      </c>
      <c r="J13" s="15"/>
      <c r="K13" s="6">
        <v>1055.3</v>
      </c>
      <c r="L13" s="13">
        <v>1055.3</v>
      </c>
      <c r="M13" s="13"/>
      <c r="N13" s="7">
        <v>1077.17</v>
      </c>
      <c r="O13" s="7">
        <v>0</v>
      </c>
      <c r="P13" s="16">
        <v>1077.17</v>
      </c>
      <c r="Q13" s="16"/>
      <c r="R13" s="16"/>
      <c r="S13" s="13">
        <v>1077.17</v>
      </c>
      <c r="T13" s="13"/>
      <c r="U13" s="13">
        <v>0</v>
      </c>
      <c r="V13" s="13"/>
      <c r="W13" s="13">
        <v>0</v>
      </c>
      <c r="X13" s="13"/>
      <c r="Y13" s="13"/>
      <c r="Z13" s="13"/>
      <c r="AA13" s="1"/>
    </row>
    <row r="14" spans="1:27" ht="12.75">
      <c r="A14" s="1"/>
      <c r="B14" s="2"/>
      <c r="C14" s="17" t="s">
        <v>6</v>
      </c>
      <c r="D14" s="17"/>
      <c r="E14" s="17"/>
      <c r="F14" s="17"/>
      <c r="G14" s="17"/>
      <c r="H14" s="17"/>
      <c r="I14" s="15" t="s">
        <v>7</v>
      </c>
      <c r="J14" s="15"/>
      <c r="K14" s="6">
        <v>2863.82</v>
      </c>
      <c r="L14" s="13">
        <v>2863.82</v>
      </c>
      <c r="M14" s="13"/>
      <c r="N14" s="7">
        <v>2719.2</v>
      </c>
      <c r="O14" s="7">
        <v>0</v>
      </c>
      <c r="P14" s="16">
        <v>2719.2</v>
      </c>
      <c r="Q14" s="16"/>
      <c r="R14" s="16"/>
      <c r="S14" s="13">
        <v>2719.2</v>
      </c>
      <c r="T14" s="13"/>
      <c r="U14" s="13">
        <v>0</v>
      </c>
      <c r="V14" s="13"/>
      <c r="W14" s="13">
        <v>0</v>
      </c>
      <c r="X14" s="13"/>
      <c r="Y14" s="13"/>
      <c r="Z14" s="13"/>
      <c r="AA14" s="1"/>
    </row>
    <row r="15" spans="1:27" ht="12.75">
      <c r="A15" s="1"/>
      <c r="B15" s="2"/>
      <c r="C15" s="17" t="s">
        <v>8</v>
      </c>
      <c r="D15" s="17"/>
      <c r="E15" s="17"/>
      <c r="F15" s="17"/>
      <c r="G15" s="17"/>
      <c r="H15" s="17"/>
      <c r="I15" s="15" t="s">
        <v>9</v>
      </c>
      <c r="J15" s="15"/>
      <c r="K15" s="6">
        <v>2863.82</v>
      </c>
      <c r="L15" s="13">
        <v>2863.82</v>
      </c>
      <c r="M15" s="13"/>
      <c r="N15" s="7">
        <v>2719.2</v>
      </c>
      <c r="O15" s="7">
        <v>0</v>
      </c>
      <c r="P15" s="16">
        <v>2719.2</v>
      </c>
      <c r="Q15" s="16"/>
      <c r="R15" s="16"/>
      <c r="S15" s="13">
        <v>2719.2</v>
      </c>
      <c r="T15" s="13"/>
      <c r="U15" s="13">
        <v>0</v>
      </c>
      <c r="V15" s="13"/>
      <c r="W15" s="13">
        <v>0</v>
      </c>
      <c r="X15" s="13"/>
      <c r="Y15" s="13"/>
      <c r="Z15" s="13"/>
      <c r="AA15" s="1"/>
    </row>
    <row r="16" spans="1:27" ht="12.75">
      <c r="A16" s="1"/>
      <c r="B16" s="2"/>
      <c r="C16" s="17" t="s">
        <v>10</v>
      </c>
      <c r="D16" s="17"/>
      <c r="E16" s="17"/>
      <c r="F16" s="17"/>
      <c r="G16" s="17"/>
      <c r="H16" s="17"/>
      <c r="I16" s="15" t="s">
        <v>11</v>
      </c>
      <c r="J16" s="15"/>
      <c r="K16" s="6">
        <v>2863.82</v>
      </c>
      <c r="L16" s="13">
        <v>2863.82</v>
      </c>
      <c r="M16" s="13"/>
      <c r="N16" s="7">
        <v>2719.2</v>
      </c>
      <c r="O16" s="7">
        <v>0</v>
      </c>
      <c r="P16" s="16">
        <v>2719.2</v>
      </c>
      <c r="Q16" s="16"/>
      <c r="R16" s="16"/>
      <c r="S16" s="13">
        <v>2719.2</v>
      </c>
      <c r="T16" s="13"/>
      <c r="U16" s="13">
        <v>0</v>
      </c>
      <c r="V16" s="13"/>
      <c r="W16" s="13">
        <v>0</v>
      </c>
      <c r="X16" s="13"/>
      <c r="Y16" s="13"/>
      <c r="Z16" s="13"/>
      <c r="AA16" s="1"/>
    </row>
    <row r="17" spans="1:27" ht="12.75">
      <c r="A17" s="1"/>
      <c r="B17" s="2"/>
      <c r="C17" s="17" t="s">
        <v>12</v>
      </c>
      <c r="D17" s="17"/>
      <c r="E17" s="17"/>
      <c r="F17" s="17"/>
      <c r="G17" s="17"/>
      <c r="H17" s="17"/>
      <c r="I17" s="15" t="s">
        <v>13</v>
      </c>
      <c r="J17" s="15"/>
      <c r="K17" s="6">
        <v>2863.82</v>
      </c>
      <c r="L17" s="13">
        <v>2863.82</v>
      </c>
      <c r="M17" s="13"/>
      <c r="N17" s="7">
        <v>2719.2</v>
      </c>
      <c r="O17" s="7">
        <v>0</v>
      </c>
      <c r="P17" s="16">
        <v>2719.2</v>
      </c>
      <c r="Q17" s="16"/>
      <c r="R17" s="16"/>
      <c r="S17" s="13">
        <v>2719.2</v>
      </c>
      <c r="T17" s="13"/>
      <c r="U17" s="13">
        <v>0</v>
      </c>
      <c r="V17" s="13"/>
      <c r="W17" s="13">
        <v>0</v>
      </c>
      <c r="X17" s="13"/>
      <c r="Y17" s="13"/>
      <c r="Z17" s="13"/>
      <c r="AA17" s="1"/>
    </row>
    <row r="18" spans="1:27" ht="12.75">
      <c r="A18" s="1"/>
      <c r="B18" s="2"/>
      <c r="C18" s="14" t="s">
        <v>14</v>
      </c>
      <c r="D18" s="14"/>
      <c r="E18" s="14"/>
      <c r="F18" s="14"/>
      <c r="G18" s="14"/>
      <c r="H18" s="14"/>
      <c r="I18" s="15" t="s">
        <v>15</v>
      </c>
      <c r="J18" s="15"/>
      <c r="K18" s="6">
        <v>2863.82</v>
      </c>
      <c r="L18" s="13">
        <v>2863.82</v>
      </c>
      <c r="M18" s="13"/>
      <c r="N18" s="7">
        <v>2719.2</v>
      </c>
      <c r="O18" s="7">
        <v>0</v>
      </c>
      <c r="P18" s="16">
        <v>2719.2</v>
      </c>
      <c r="Q18" s="16"/>
      <c r="R18" s="16"/>
      <c r="S18" s="13">
        <v>2719.2</v>
      </c>
      <c r="T18" s="13"/>
      <c r="U18" s="13">
        <v>0</v>
      </c>
      <c r="V18" s="13"/>
      <c r="W18" s="13">
        <v>0</v>
      </c>
      <c r="X18" s="13"/>
      <c r="Y18" s="13"/>
      <c r="Z18" s="13"/>
      <c r="AA18" s="1"/>
    </row>
    <row r="19" spans="1:27" ht="12.75">
      <c r="A19" s="1"/>
      <c r="B19" s="2"/>
      <c r="C19" s="17" t="s">
        <v>16</v>
      </c>
      <c r="D19" s="17"/>
      <c r="E19" s="17"/>
      <c r="F19" s="17"/>
      <c r="G19" s="17"/>
      <c r="H19" s="17"/>
      <c r="I19" s="15" t="s">
        <v>17</v>
      </c>
      <c r="J19" s="15"/>
      <c r="K19" s="6">
        <v>1055.3</v>
      </c>
      <c r="L19" s="13">
        <v>1055.3</v>
      </c>
      <c r="M19" s="13"/>
      <c r="N19" s="7">
        <v>1077.17</v>
      </c>
      <c r="O19" s="7">
        <v>0</v>
      </c>
      <c r="P19" s="16">
        <v>1077.17</v>
      </c>
      <c r="Q19" s="16"/>
      <c r="R19" s="16"/>
      <c r="S19" s="13">
        <v>1077.17</v>
      </c>
      <c r="T19" s="13"/>
      <c r="U19" s="13">
        <v>0</v>
      </c>
      <c r="V19" s="13"/>
      <c r="W19" s="13">
        <v>0</v>
      </c>
      <c r="X19" s="13"/>
      <c r="Y19" s="13"/>
      <c r="Z19" s="13"/>
      <c r="AA19" s="1"/>
    </row>
    <row r="20" spans="1:27" ht="12.75">
      <c r="A20" s="1"/>
      <c r="B20" s="2"/>
      <c r="C20" s="17" t="s">
        <v>18</v>
      </c>
      <c r="D20" s="17"/>
      <c r="E20" s="17"/>
      <c r="F20" s="17"/>
      <c r="G20" s="17"/>
      <c r="H20" s="17"/>
      <c r="I20" s="15" t="s">
        <v>19</v>
      </c>
      <c r="J20" s="15"/>
      <c r="K20" s="6">
        <v>1055.3</v>
      </c>
      <c r="L20" s="13">
        <v>1055.3</v>
      </c>
      <c r="M20" s="13"/>
      <c r="N20" s="7">
        <v>1077.17</v>
      </c>
      <c r="O20" s="7">
        <v>0</v>
      </c>
      <c r="P20" s="16">
        <v>1077.17</v>
      </c>
      <c r="Q20" s="16"/>
      <c r="R20" s="16"/>
      <c r="S20" s="13">
        <v>1077.17</v>
      </c>
      <c r="T20" s="13"/>
      <c r="U20" s="13">
        <v>0</v>
      </c>
      <c r="V20" s="13"/>
      <c r="W20" s="13">
        <v>0</v>
      </c>
      <c r="X20" s="13"/>
      <c r="Y20" s="13"/>
      <c r="Z20" s="13"/>
      <c r="AA20" s="1"/>
    </row>
    <row r="21" spans="1:27" ht="12.75">
      <c r="A21" s="1"/>
      <c r="B21" s="2"/>
      <c r="C21" s="14" t="s">
        <v>20</v>
      </c>
      <c r="D21" s="14"/>
      <c r="E21" s="14"/>
      <c r="F21" s="14"/>
      <c r="G21" s="14"/>
      <c r="H21" s="14"/>
      <c r="I21" s="15" t="s">
        <v>21</v>
      </c>
      <c r="J21" s="15"/>
      <c r="K21" s="6">
        <v>323.82</v>
      </c>
      <c r="L21" s="13">
        <v>323.82</v>
      </c>
      <c r="M21" s="13"/>
      <c r="N21" s="7">
        <v>345.61</v>
      </c>
      <c r="O21" s="7">
        <v>0</v>
      </c>
      <c r="P21" s="16">
        <v>345.61</v>
      </c>
      <c r="Q21" s="16"/>
      <c r="R21" s="16"/>
      <c r="S21" s="13">
        <v>345.61</v>
      </c>
      <c r="T21" s="13"/>
      <c r="U21" s="13">
        <v>0</v>
      </c>
      <c r="V21" s="13"/>
      <c r="W21" s="13">
        <v>0</v>
      </c>
      <c r="X21" s="13"/>
      <c r="Y21" s="13"/>
      <c r="Z21" s="13"/>
      <c r="AA21" s="1"/>
    </row>
    <row r="22" spans="1:27" ht="12.75">
      <c r="A22" s="1"/>
      <c r="B22" s="2"/>
      <c r="C22" s="14" t="s">
        <v>22</v>
      </c>
      <c r="D22" s="14"/>
      <c r="E22" s="14"/>
      <c r="F22" s="14"/>
      <c r="G22" s="14"/>
      <c r="H22" s="14"/>
      <c r="I22" s="15" t="s">
        <v>23</v>
      </c>
      <c r="J22" s="15"/>
      <c r="K22" s="6">
        <v>731.24</v>
      </c>
      <c r="L22" s="13">
        <v>731.24</v>
      </c>
      <c r="M22" s="13"/>
      <c r="N22" s="7">
        <v>731.24</v>
      </c>
      <c r="O22" s="7">
        <v>0</v>
      </c>
      <c r="P22" s="16">
        <v>731.24</v>
      </c>
      <c r="Q22" s="16"/>
      <c r="R22" s="16"/>
      <c r="S22" s="13">
        <v>731.24</v>
      </c>
      <c r="T22" s="13"/>
      <c r="U22" s="13">
        <v>0</v>
      </c>
      <c r="V22" s="13"/>
      <c r="W22" s="13">
        <v>0</v>
      </c>
      <c r="X22" s="13"/>
      <c r="Y22" s="13"/>
      <c r="Z22" s="13"/>
      <c r="AA22" s="1"/>
    </row>
    <row r="23" spans="1:27" ht="12.75">
      <c r="A23" s="1"/>
      <c r="B23" s="2"/>
      <c r="C23" s="14" t="s">
        <v>24</v>
      </c>
      <c r="D23" s="14"/>
      <c r="E23" s="14"/>
      <c r="F23" s="14"/>
      <c r="G23" s="14"/>
      <c r="H23" s="14"/>
      <c r="I23" s="15" t="s">
        <v>25</v>
      </c>
      <c r="J23" s="15"/>
      <c r="K23" s="6">
        <v>0.24</v>
      </c>
      <c r="L23" s="13">
        <v>0.24</v>
      </c>
      <c r="M23" s="13"/>
      <c r="N23" s="7">
        <v>0.32</v>
      </c>
      <c r="O23" s="7">
        <v>0</v>
      </c>
      <c r="P23" s="16">
        <v>0.32</v>
      </c>
      <c r="Q23" s="16"/>
      <c r="R23" s="16"/>
      <c r="S23" s="13">
        <v>0.32</v>
      </c>
      <c r="T23" s="13"/>
      <c r="U23" s="13">
        <v>0</v>
      </c>
      <c r="V23" s="13"/>
      <c r="W23" s="13">
        <v>0</v>
      </c>
      <c r="X23" s="13"/>
      <c r="Y23" s="13"/>
      <c r="Z23" s="13"/>
      <c r="AA23" s="1"/>
    </row>
    <row r="24" spans="1:27" ht="12.75">
      <c r="A24" s="1"/>
      <c r="B24" s="2"/>
      <c r="C24" s="17" t="s">
        <v>26</v>
      </c>
      <c r="D24" s="17"/>
      <c r="E24" s="17"/>
      <c r="F24" s="17"/>
      <c r="G24" s="17"/>
      <c r="H24" s="17"/>
      <c r="I24" s="15" t="s">
        <v>27</v>
      </c>
      <c r="J24" s="15"/>
      <c r="K24" s="6">
        <v>717.65</v>
      </c>
      <c r="L24" s="13">
        <v>717.65</v>
      </c>
      <c r="M24" s="13"/>
      <c r="N24" s="7">
        <v>479.84</v>
      </c>
      <c r="O24" s="7">
        <v>0</v>
      </c>
      <c r="P24" s="16">
        <v>479.84</v>
      </c>
      <c r="Q24" s="16"/>
      <c r="R24" s="16"/>
      <c r="S24" s="13">
        <v>490.62</v>
      </c>
      <c r="T24" s="13"/>
      <c r="U24" s="13">
        <v>-10.78</v>
      </c>
      <c r="V24" s="13"/>
      <c r="W24" s="13">
        <v>0</v>
      </c>
      <c r="X24" s="13"/>
      <c r="Y24" s="13"/>
      <c r="Z24" s="13"/>
      <c r="AA24" s="1"/>
    </row>
    <row r="25" spans="1:27" ht="12.75">
      <c r="A25" s="1"/>
      <c r="B25" s="2"/>
      <c r="C25" s="17" t="s">
        <v>28</v>
      </c>
      <c r="D25" s="17"/>
      <c r="E25" s="17"/>
      <c r="F25" s="17"/>
      <c r="G25" s="17"/>
      <c r="H25" s="17"/>
      <c r="I25" s="15" t="s">
        <v>29</v>
      </c>
      <c r="J25" s="15"/>
      <c r="K25" s="6">
        <v>717.65</v>
      </c>
      <c r="L25" s="13">
        <v>717.65</v>
      </c>
      <c r="M25" s="13"/>
      <c r="N25" s="7">
        <v>479.84</v>
      </c>
      <c r="O25" s="7">
        <v>0</v>
      </c>
      <c r="P25" s="16">
        <v>479.84</v>
      </c>
      <c r="Q25" s="16"/>
      <c r="R25" s="16"/>
      <c r="S25" s="13">
        <v>490.62</v>
      </c>
      <c r="T25" s="13"/>
      <c r="U25" s="13">
        <v>-10.78</v>
      </c>
      <c r="V25" s="13"/>
      <c r="W25" s="13">
        <v>0</v>
      </c>
      <c r="X25" s="13"/>
      <c r="Y25" s="13"/>
      <c r="Z25" s="13"/>
      <c r="AA25" s="1"/>
    </row>
    <row r="26" spans="1:27" ht="12.75">
      <c r="A26" s="1"/>
      <c r="B26" s="2"/>
      <c r="C26" s="17" t="s">
        <v>30</v>
      </c>
      <c r="D26" s="17"/>
      <c r="E26" s="17"/>
      <c r="F26" s="17"/>
      <c r="G26" s="17"/>
      <c r="H26" s="17"/>
      <c r="I26" s="15" t="s">
        <v>31</v>
      </c>
      <c r="J26" s="15"/>
      <c r="K26" s="6">
        <v>717.65</v>
      </c>
      <c r="L26" s="13">
        <v>717.65</v>
      </c>
      <c r="M26" s="13"/>
      <c r="N26" s="7">
        <v>479.84</v>
      </c>
      <c r="O26" s="7">
        <v>0</v>
      </c>
      <c r="P26" s="16">
        <v>479.84</v>
      </c>
      <c r="Q26" s="16"/>
      <c r="R26" s="16"/>
      <c r="S26" s="13">
        <v>490.62</v>
      </c>
      <c r="T26" s="13"/>
      <c r="U26" s="13">
        <v>-10.78</v>
      </c>
      <c r="V26" s="13"/>
      <c r="W26" s="13">
        <v>0</v>
      </c>
      <c r="X26" s="13"/>
      <c r="Y26" s="13"/>
      <c r="Z26" s="13"/>
      <c r="AA26" s="1"/>
    </row>
    <row r="27" spans="1:27" ht="12.75">
      <c r="A27" s="1"/>
      <c r="B27" s="2"/>
      <c r="C27" s="17" t="s">
        <v>32</v>
      </c>
      <c r="D27" s="17"/>
      <c r="E27" s="17"/>
      <c r="F27" s="17"/>
      <c r="G27" s="17"/>
      <c r="H27" s="17"/>
      <c r="I27" s="15" t="s">
        <v>33</v>
      </c>
      <c r="J27" s="15"/>
      <c r="K27" s="6">
        <v>187</v>
      </c>
      <c r="L27" s="13">
        <v>187</v>
      </c>
      <c r="M27" s="13"/>
      <c r="N27" s="7">
        <v>186</v>
      </c>
      <c r="O27" s="7">
        <v>0</v>
      </c>
      <c r="P27" s="16">
        <v>186</v>
      </c>
      <c r="Q27" s="16"/>
      <c r="R27" s="16"/>
      <c r="S27" s="13">
        <v>186</v>
      </c>
      <c r="T27" s="13"/>
      <c r="U27" s="13">
        <v>0</v>
      </c>
      <c r="V27" s="13"/>
      <c r="W27" s="13">
        <v>0</v>
      </c>
      <c r="X27" s="13"/>
      <c r="Y27" s="13"/>
      <c r="Z27" s="13"/>
      <c r="AA27" s="1"/>
    </row>
    <row r="28" spans="1:27" ht="12.75">
      <c r="A28" s="1"/>
      <c r="B28" s="2"/>
      <c r="C28" s="14" t="s">
        <v>34</v>
      </c>
      <c r="D28" s="14"/>
      <c r="E28" s="14"/>
      <c r="F28" s="14"/>
      <c r="G28" s="14"/>
      <c r="H28" s="14"/>
      <c r="I28" s="15" t="s">
        <v>35</v>
      </c>
      <c r="J28" s="15"/>
      <c r="K28" s="6">
        <v>187</v>
      </c>
      <c r="L28" s="13">
        <v>187</v>
      </c>
      <c r="M28" s="13"/>
      <c r="N28" s="7">
        <v>186</v>
      </c>
      <c r="O28" s="7">
        <v>0</v>
      </c>
      <c r="P28" s="16">
        <v>186</v>
      </c>
      <c r="Q28" s="16"/>
      <c r="R28" s="16"/>
      <c r="S28" s="13">
        <v>186</v>
      </c>
      <c r="T28" s="13"/>
      <c r="U28" s="13">
        <v>0</v>
      </c>
      <c r="V28" s="13"/>
      <c r="W28" s="13">
        <v>0</v>
      </c>
      <c r="X28" s="13"/>
      <c r="Y28" s="13"/>
      <c r="Z28" s="13"/>
      <c r="AA28" s="1"/>
    </row>
    <row r="29" spans="1:27" ht="12.75">
      <c r="A29" s="1"/>
      <c r="B29" s="2"/>
      <c r="C29" s="14" t="s">
        <v>36</v>
      </c>
      <c r="D29" s="14"/>
      <c r="E29" s="14"/>
      <c r="F29" s="14"/>
      <c r="G29" s="14"/>
      <c r="H29" s="14"/>
      <c r="I29" s="15" t="s">
        <v>37</v>
      </c>
      <c r="J29" s="15"/>
      <c r="K29" s="6">
        <v>187</v>
      </c>
      <c r="L29" s="13">
        <v>187</v>
      </c>
      <c r="M29" s="13"/>
      <c r="N29" s="7">
        <v>186</v>
      </c>
      <c r="O29" s="7">
        <v>0</v>
      </c>
      <c r="P29" s="16">
        <v>186</v>
      </c>
      <c r="Q29" s="16"/>
      <c r="R29" s="16"/>
      <c r="S29" s="13">
        <v>186</v>
      </c>
      <c r="T29" s="13"/>
      <c r="U29" s="13">
        <v>0</v>
      </c>
      <c r="V29" s="13"/>
      <c r="W29" s="13">
        <v>0</v>
      </c>
      <c r="X29" s="13"/>
      <c r="Y29" s="13"/>
      <c r="Z29" s="13"/>
      <c r="AA29" s="1"/>
    </row>
    <row r="30" spans="1:27" ht="12.75">
      <c r="A30" s="1"/>
      <c r="B30" s="2"/>
      <c r="C30" s="14" t="s">
        <v>38</v>
      </c>
      <c r="D30" s="14"/>
      <c r="E30" s="14"/>
      <c r="F30" s="14"/>
      <c r="G30" s="14"/>
      <c r="H30" s="14"/>
      <c r="I30" s="15" t="s">
        <v>39</v>
      </c>
      <c r="J30" s="15"/>
      <c r="K30" s="6">
        <v>200</v>
      </c>
      <c r="L30" s="13">
        <v>200</v>
      </c>
      <c r="M30" s="13"/>
      <c r="N30" s="7">
        <v>89.32</v>
      </c>
      <c r="O30" s="7">
        <v>0</v>
      </c>
      <c r="P30" s="16">
        <v>89.32</v>
      </c>
      <c r="Q30" s="16"/>
      <c r="R30" s="16"/>
      <c r="S30" s="13">
        <v>89.32</v>
      </c>
      <c r="T30" s="13"/>
      <c r="U30" s="13">
        <v>0</v>
      </c>
      <c r="V30" s="13"/>
      <c r="W30" s="13">
        <v>0</v>
      </c>
      <c r="X30" s="13"/>
      <c r="Y30" s="13"/>
      <c r="Z30" s="13"/>
      <c r="AA30" s="1"/>
    </row>
    <row r="31" spans="1:27" ht="12.75">
      <c r="A31" s="1"/>
      <c r="B31" s="2"/>
      <c r="C31" s="14" t="s">
        <v>40</v>
      </c>
      <c r="D31" s="14"/>
      <c r="E31" s="14"/>
      <c r="F31" s="14"/>
      <c r="G31" s="14"/>
      <c r="H31" s="14"/>
      <c r="I31" s="15" t="s">
        <v>41</v>
      </c>
      <c r="J31" s="15"/>
      <c r="K31" s="6">
        <v>330.65</v>
      </c>
      <c r="L31" s="13">
        <v>330.65</v>
      </c>
      <c r="M31" s="13"/>
      <c r="N31" s="7">
        <v>204.52</v>
      </c>
      <c r="O31" s="7">
        <v>0</v>
      </c>
      <c r="P31" s="16">
        <v>204.52</v>
      </c>
      <c r="Q31" s="16"/>
      <c r="R31" s="16"/>
      <c r="S31" s="13">
        <v>215.3</v>
      </c>
      <c r="T31" s="13"/>
      <c r="U31" s="13">
        <v>-10.78</v>
      </c>
      <c r="V31" s="13"/>
      <c r="W31" s="13">
        <v>0</v>
      </c>
      <c r="X31" s="13"/>
      <c r="Y31" s="13"/>
      <c r="Z31" s="13"/>
      <c r="AA31" s="1"/>
    </row>
    <row r="32" spans="1:27" ht="12.75">
      <c r="A32" s="1"/>
      <c r="B32" s="2"/>
      <c r="C32" s="17" t="s">
        <v>42</v>
      </c>
      <c r="D32" s="17"/>
      <c r="E32" s="17"/>
      <c r="F32" s="17"/>
      <c r="G32" s="17"/>
      <c r="H32" s="17"/>
      <c r="I32" s="15" t="s">
        <v>43</v>
      </c>
      <c r="J32" s="15"/>
      <c r="K32" s="6">
        <v>24149.23</v>
      </c>
      <c r="L32" s="13">
        <v>24149.23</v>
      </c>
      <c r="M32" s="13"/>
      <c r="N32" s="7">
        <v>15722.32</v>
      </c>
      <c r="O32" s="7">
        <v>0</v>
      </c>
      <c r="P32" s="16">
        <v>15722.32</v>
      </c>
      <c r="Q32" s="16"/>
      <c r="R32" s="16"/>
      <c r="S32" s="13">
        <v>15704.88</v>
      </c>
      <c r="T32" s="13"/>
      <c r="U32" s="13">
        <v>17.43</v>
      </c>
      <c r="V32" s="13"/>
      <c r="W32" s="13">
        <v>0</v>
      </c>
      <c r="X32" s="13"/>
      <c r="Y32" s="13"/>
      <c r="Z32" s="13"/>
      <c r="AA32" s="1"/>
    </row>
    <row r="33" spans="1:27" ht="12.75">
      <c r="A33" s="1"/>
      <c r="B33" s="2"/>
      <c r="C33" s="14" t="s">
        <v>44</v>
      </c>
      <c r="D33" s="14"/>
      <c r="E33" s="14"/>
      <c r="F33" s="14"/>
      <c r="G33" s="14"/>
      <c r="H33" s="14"/>
      <c r="I33" s="15" t="s">
        <v>45</v>
      </c>
      <c r="J33" s="15"/>
      <c r="K33" s="6">
        <v>23376.08</v>
      </c>
      <c r="L33" s="13">
        <v>23376.08</v>
      </c>
      <c r="M33" s="13"/>
      <c r="N33" s="7">
        <v>15146.42</v>
      </c>
      <c r="O33" s="7">
        <v>0</v>
      </c>
      <c r="P33" s="16">
        <v>15146.42</v>
      </c>
      <c r="Q33" s="16"/>
      <c r="R33" s="16"/>
      <c r="S33" s="13">
        <v>14431.05</v>
      </c>
      <c r="T33" s="13"/>
      <c r="U33" s="13">
        <v>715.37</v>
      </c>
      <c r="V33" s="13"/>
      <c r="W33" s="13">
        <v>0</v>
      </c>
      <c r="X33" s="13"/>
      <c r="Y33" s="13"/>
      <c r="Z33" s="13"/>
      <c r="AA33" s="1"/>
    </row>
    <row r="34" spans="1:27" ht="12.75">
      <c r="A34" s="1"/>
      <c r="B34" s="2"/>
      <c r="C34" s="14" t="s">
        <v>46</v>
      </c>
      <c r="D34" s="14"/>
      <c r="E34" s="14"/>
      <c r="F34" s="14"/>
      <c r="G34" s="14"/>
      <c r="H34" s="14"/>
      <c r="I34" s="15" t="s">
        <v>47</v>
      </c>
      <c r="J34" s="15"/>
      <c r="K34" s="6">
        <v>10347.01</v>
      </c>
      <c r="L34" s="13">
        <v>10347.01</v>
      </c>
      <c r="M34" s="13"/>
      <c r="N34" s="7">
        <v>5439.42</v>
      </c>
      <c r="O34" s="7">
        <v>0</v>
      </c>
      <c r="P34" s="16">
        <v>5439.42</v>
      </c>
      <c r="Q34" s="16"/>
      <c r="R34" s="16"/>
      <c r="S34" s="13">
        <v>4724.05</v>
      </c>
      <c r="T34" s="13"/>
      <c r="U34" s="13">
        <v>715.37</v>
      </c>
      <c r="V34" s="13"/>
      <c r="W34" s="13">
        <v>0</v>
      </c>
      <c r="X34" s="13"/>
      <c r="Y34" s="13"/>
      <c r="Z34" s="13"/>
      <c r="AA34" s="1"/>
    </row>
    <row r="35" spans="1:27" ht="12.75">
      <c r="A35" s="1"/>
      <c r="B35" s="2"/>
      <c r="C35" s="14" t="s">
        <v>48</v>
      </c>
      <c r="D35" s="14"/>
      <c r="E35" s="14"/>
      <c r="F35" s="14"/>
      <c r="G35" s="14"/>
      <c r="H35" s="14"/>
      <c r="I35" s="15" t="s">
        <v>49</v>
      </c>
      <c r="J35" s="15"/>
      <c r="K35" s="6">
        <v>108.49</v>
      </c>
      <c r="L35" s="13">
        <v>108.49</v>
      </c>
      <c r="M35" s="13"/>
      <c r="N35" s="7">
        <v>79.3</v>
      </c>
      <c r="O35" s="7">
        <v>0</v>
      </c>
      <c r="P35" s="16">
        <v>79.3</v>
      </c>
      <c r="Q35" s="16"/>
      <c r="R35" s="16"/>
      <c r="S35" s="13">
        <v>79.3</v>
      </c>
      <c r="T35" s="13"/>
      <c r="U35" s="13">
        <v>0</v>
      </c>
      <c r="V35" s="13"/>
      <c r="W35" s="13">
        <v>0</v>
      </c>
      <c r="X35" s="13"/>
      <c r="Y35" s="13"/>
      <c r="Z35" s="13"/>
      <c r="AA35" s="1"/>
    </row>
    <row r="36" spans="1:27" ht="12.75">
      <c r="A36" s="1"/>
      <c r="B36" s="2"/>
      <c r="C36" s="14" t="s">
        <v>50</v>
      </c>
      <c r="D36" s="14"/>
      <c r="E36" s="14"/>
      <c r="F36" s="14"/>
      <c r="G36" s="14"/>
      <c r="H36" s="14"/>
      <c r="I36" s="15" t="s">
        <v>51</v>
      </c>
      <c r="J36" s="15"/>
      <c r="K36" s="6">
        <v>12920.58</v>
      </c>
      <c r="L36" s="13">
        <v>12920.58</v>
      </c>
      <c r="M36" s="13"/>
      <c r="N36" s="7">
        <v>9627.7</v>
      </c>
      <c r="O36" s="7">
        <v>0</v>
      </c>
      <c r="P36" s="16">
        <v>9627.7</v>
      </c>
      <c r="Q36" s="16"/>
      <c r="R36" s="16"/>
      <c r="S36" s="13">
        <v>9627.7</v>
      </c>
      <c r="T36" s="13"/>
      <c r="U36" s="13">
        <v>0</v>
      </c>
      <c r="V36" s="13"/>
      <c r="W36" s="13">
        <v>0</v>
      </c>
      <c r="X36" s="13"/>
      <c r="Y36" s="13"/>
      <c r="Z36" s="13"/>
      <c r="AA36" s="1"/>
    </row>
    <row r="37" spans="1:27" ht="12.75">
      <c r="A37" s="1"/>
      <c r="B37" s="2"/>
      <c r="C37" s="14" t="s">
        <v>52</v>
      </c>
      <c r="D37" s="14"/>
      <c r="E37" s="14"/>
      <c r="F37" s="14"/>
      <c r="G37" s="14"/>
      <c r="H37" s="14"/>
      <c r="I37" s="15" t="s">
        <v>53</v>
      </c>
      <c r="J37" s="15"/>
      <c r="K37" s="6">
        <v>773.15</v>
      </c>
      <c r="L37" s="13">
        <v>773.15</v>
      </c>
      <c r="M37" s="13"/>
      <c r="N37" s="7">
        <v>575.9</v>
      </c>
      <c r="O37" s="7">
        <v>0</v>
      </c>
      <c r="P37" s="16">
        <v>575.9</v>
      </c>
      <c r="Q37" s="16"/>
      <c r="R37" s="16"/>
      <c r="S37" s="13">
        <v>1273.84</v>
      </c>
      <c r="T37" s="13"/>
      <c r="U37" s="13">
        <v>-697.94</v>
      </c>
      <c r="V37" s="13"/>
      <c r="W37" s="13">
        <v>0</v>
      </c>
      <c r="X37" s="13"/>
      <c r="Y37" s="13"/>
      <c r="Z37" s="13"/>
      <c r="AA37" s="1"/>
    </row>
    <row r="38" spans="1:27" ht="12.75">
      <c r="A38" s="1"/>
      <c r="B38" s="2"/>
      <c r="C38" s="14" t="s">
        <v>46</v>
      </c>
      <c r="D38" s="14"/>
      <c r="E38" s="14"/>
      <c r="F38" s="14"/>
      <c r="G38" s="14"/>
      <c r="H38" s="14"/>
      <c r="I38" s="15" t="s">
        <v>54</v>
      </c>
      <c r="J38" s="15"/>
      <c r="K38" s="6">
        <v>360.55</v>
      </c>
      <c r="L38" s="13">
        <v>360.55</v>
      </c>
      <c r="M38" s="13"/>
      <c r="N38" s="7">
        <v>99.17</v>
      </c>
      <c r="O38" s="7">
        <v>0</v>
      </c>
      <c r="P38" s="16">
        <v>99.17</v>
      </c>
      <c r="Q38" s="16"/>
      <c r="R38" s="16"/>
      <c r="S38" s="13">
        <v>797.11</v>
      </c>
      <c r="T38" s="13"/>
      <c r="U38" s="13">
        <v>-697.94</v>
      </c>
      <c r="V38" s="13"/>
      <c r="W38" s="13">
        <v>0</v>
      </c>
      <c r="X38" s="13"/>
      <c r="Y38" s="13"/>
      <c r="Z38" s="13"/>
      <c r="AA38" s="1"/>
    </row>
    <row r="39" spans="1:27" ht="12.75">
      <c r="A39" s="1"/>
      <c r="B39" s="2"/>
      <c r="C39" s="14" t="s">
        <v>48</v>
      </c>
      <c r="D39" s="14"/>
      <c r="E39" s="14"/>
      <c r="F39" s="14"/>
      <c r="G39" s="14"/>
      <c r="H39" s="14"/>
      <c r="I39" s="15" t="s">
        <v>55</v>
      </c>
      <c r="J39" s="15"/>
      <c r="K39" s="6">
        <v>37.6</v>
      </c>
      <c r="L39" s="13">
        <v>37.6</v>
      </c>
      <c r="M39" s="13"/>
      <c r="N39" s="7">
        <v>101.73</v>
      </c>
      <c r="O39" s="7">
        <v>0</v>
      </c>
      <c r="P39" s="16">
        <v>101.73</v>
      </c>
      <c r="Q39" s="16"/>
      <c r="R39" s="16"/>
      <c r="S39" s="13">
        <v>101.73</v>
      </c>
      <c r="T39" s="13"/>
      <c r="U39" s="13">
        <v>0</v>
      </c>
      <c r="V39" s="13"/>
      <c r="W39" s="13">
        <v>0</v>
      </c>
      <c r="X39" s="13"/>
      <c r="Y39" s="13"/>
      <c r="Z39" s="13"/>
      <c r="AA39" s="1"/>
    </row>
    <row r="40" spans="1:27" ht="12.75">
      <c r="A40" s="1"/>
      <c r="B40" s="2"/>
      <c r="C40" s="14" t="s">
        <v>50</v>
      </c>
      <c r="D40" s="14"/>
      <c r="E40" s="14"/>
      <c r="F40" s="14"/>
      <c r="G40" s="14"/>
      <c r="H40" s="14"/>
      <c r="I40" s="15" t="s">
        <v>56</v>
      </c>
      <c r="J40" s="15"/>
      <c r="K40" s="6">
        <v>375</v>
      </c>
      <c r="L40" s="13">
        <v>375</v>
      </c>
      <c r="M40" s="13"/>
      <c r="N40" s="7">
        <v>375</v>
      </c>
      <c r="O40" s="7">
        <v>0</v>
      </c>
      <c r="P40" s="16">
        <v>375</v>
      </c>
      <c r="Q40" s="16"/>
      <c r="R40" s="16"/>
      <c r="S40" s="13">
        <v>375</v>
      </c>
      <c r="T40" s="13"/>
      <c r="U40" s="13">
        <v>0</v>
      </c>
      <c r="V40" s="13"/>
      <c r="W40" s="13">
        <v>0</v>
      </c>
      <c r="X40" s="13"/>
      <c r="Y40" s="13"/>
      <c r="Z40" s="13"/>
      <c r="AA40" s="1"/>
    </row>
    <row r="41" spans="1:27" ht="12.75">
      <c r="A41" s="1"/>
      <c r="B41" s="2"/>
      <c r="C41" s="10"/>
      <c r="D41" s="10"/>
      <c r="E41" s="10"/>
      <c r="F41" s="10"/>
      <c r="G41" s="10"/>
      <c r="H41" s="10"/>
      <c r="I41" s="10"/>
      <c r="J41" s="10"/>
      <c r="K41" s="1"/>
      <c r="L41" s="10"/>
      <c r="M41" s="10"/>
      <c r="N41" s="1"/>
      <c r="O41" s="1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"/>
    </row>
    <row r="42" spans="1:27" ht="9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1"/>
    </row>
    <row r="43" spans="1:27" ht="13.5" customHeight="1">
      <c r="A43" s="1"/>
      <c r="B43" s="1"/>
      <c r="C43" s="1"/>
      <c r="D43" s="11" t="s">
        <v>64</v>
      </c>
      <c r="E43" s="11"/>
      <c r="F43" s="11"/>
      <c r="G43" s="1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"/>
      <c r="Y43" s="1"/>
      <c r="Z43" s="1"/>
      <c r="AA43" s="1"/>
    </row>
    <row r="44" ht="12.75">
      <c r="E44" s="9">
        <v>45015</v>
      </c>
    </row>
    <row r="46" spans="4:20" ht="12.75">
      <c r="D46" s="26" t="s">
        <v>62</v>
      </c>
      <c r="E46" s="26"/>
      <c r="F46" s="26"/>
      <c r="N46" s="26" t="s">
        <v>63</v>
      </c>
      <c r="O46" s="26"/>
      <c r="P46" s="26"/>
      <c r="Q46" s="26"/>
      <c r="R46" s="26"/>
      <c r="S46" s="26"/>
      <c r="T46" s="26"/>
    </row>
    <row r="47" spans="4:20" ht="12.75">
      <c r="D47" s="26" t="s">
        <v>61</v>
      </c>
      <c r="E47" s="26"/>
      <c r="F47" s="26"/>
      <c r="G47" s="26"/>
      <c r="H47" s="26"/>
      <c r="N47" s="26" t="s">
        <v>59</v>
      </c>
      <c r="O47" s="26"/>
      <c r="P47" s="26"/>
      <c r="Q47" s="26"/>
      <c r="R47" s="26"/>
      <c r="S47" s="26"/>
      <c r="T47" s="26"/>
    </row>
  </sheetData>
  <sheetProtection/>
  <mergeCells count="244">
    <mergeCell ref="D46:F46"/>
    <mergeCell ref="D47:H47"/>
    <mergeCell ref="N46:T46"/>
    <mergeCell ref="N47:T47"/>
    <mergeCell ref="C5:I5"/>
    <mergeCell ref="F6:S6"/>
    <mergeCell ref="O5:X5"/>
    <mergeCell ref="C10:H10"/>
    <mergeCell ref="I10:J10"/>
    <mergeCell ref="L10:M10"/>
    <mergeCell ref="V7:Y8"/>
    <mergeCell ref="B8:D8"/>
    <mergeCell ref="C9:H9"/>
    <mergeCell ref="I9:J9"/>
    <mergeCell ref="L9:M9"/>
    <mergeCell ref="N9:R9"/>
    <mergeCell ref="S9:T9"/>
    <mergeCell ref="U9:V9"/>
    <mergeCell ref="W9:Z9"/>
    <mergeCell ref="P10:R10"/>
    <mergeCell ref="S10:T10"/>
    <mergeCell ref="U10:V10"/>
    <mergeCell ref="L11:M11"/>
    <mergeCell ref="P11:R11"/>
    <mergeCell ref="S11:T11"/>
    <mergeCell ref="U11:V11"/>
    <mergeCell ref="W10:Z10"/>
    <mergeCell ref="W11:Z11"/>
    <mergeCell ref="C12:H12"/>
    <mergeCell ref="I12:J12"/>
    <mergeCell ref="L12:M12"/>
    <mergeCell ref="P12:R12"/>
    <mergeCell ref="S12:T12"/>
    <mergeCell ref="U12:V12"/>
    <mergeCell ref="W12:Z12"/>
    <mergeCell ref="C11:H11"/>
    <mergeCell ref="I11:J11"/>
    <mergeCell ref="U14:V14"/>
    <mergeCell ref="W14:Z14"/>
    <mergeCell ref="C13:H13"/>
    <mergeCell ref="I13:J13"/>
    <mergeCell ref="L13:M13"/>
    <mergeCell ref="P13:R13"/>
    <mergeCell ref="S13:T13"/>
    <mergeCell ref="U13:V13"/>
    <mergeCell ref="W13:Z13"/>
    <mergeCell ref="C14:H14"/>
    <mergeCell ref="I14:J14"/>
    <mergeCell ref="L14:M14"/>
    <mergeCell ref="P14:R14"/>
    <mergeCell ref="S14:T14"/>
    <mergeCell ref="U16:V16"/>
    <mergeCell ref="W16:Z16"/>
    <mergeCell ref="C15:H15"/>
    <mergeCell ref="I15:J15"/>
    <mergeCell ref="L15:M15"/>
    <mergeCell ref="P15:R15"/>
    <mergeCell ref="S15:T15"/>
    <mergeCell ref="U15:V15"/>
    <mergeCell ref="L17:M17"/>
    <mergeCell ref="P17:R17"/>
    <mergeCell ref="S17:T17"/>
    <mergeCell ref="U17:V17"/>
    <mergeCell ref="W15:Z15"/>
    <mergeCell ref="C16:H16"/>
    <mergeCell ref="I16:J16"/>
    <mergeCell ref="L16:M16"/>
    <mergeCell ref="P16:R16"/>
    <mergeCell ref="S16:T16"/>
    <mergeCell ref="W17:Z17"/>
    <mergeCell ref="C18:H18"/>
    <mergeCell ref="I18:J18"/>
    <mergeCell ref="L18:M18"/>
    <mergeCell ref="P18:R18"/>
    <mergeCell ref="S18:T18"/>
    <mergeCell ref="U18:V18"/>
    <mergeCell ref="W18:Z18"/>
    <mergeCell ref="C17:H17"/>
    <mergeCell ref="I17:J17"/>
    <mergeCell ref="U20:V20"/>
    <mergeCell ref="W20:Z20"/>
    <mergeCell ref="C19:H19"/>
    <mergeCell ref="I19:J19"/>
    <mergeCell ref="L19:M19"/>
    <mergeCell ref="P19:R19"/>
    <mergeCell ref="S19:T19"/>
    <mergeCell ref="U19:V19"/>
    <mergeCell ref="L21:M21"/>
    <mergeCell ref="P21:R21"/>
    <mergeCell ref="S21:T21"/>
    <mergeCell ref="U21:V21"/>
    <mergeCell ref="W19:Z19"/>
    <mergeCell ref="C20:H20"/>
    <mergeCell ref="I20:J20"/>
    <mergeCell ref="L20:M20"/>
    <mergeCell ref="P20:R20"/>
    <mergeCell ref="S20:T20"/>
    <mergeCell ref="W21:Z21"/>
    <mergeCell ref="C22:H22"/>
    <mergeCell ref="I22:J22"/>
    <mergeCell ref="L22:M22"/>
    <mergeCell ref="P22:R22"/>
    <mergeCell ref="S22:T22"/>
    <mergeCell ref="U22:V22"/>
    <mergeCell ref="W22:Z22"/>
    <mergeCell ref="C21:H21"/>
    <mergeCell ref="I21:J21"/>
    <mergeCell ref="U24:V24"/>
    <mergeCell ref="W24:Z24"/>
    <mergeCell ref="C23:H23"/>
    <mergeCell ref="I23:J23"/>
    <mergeCell ref="L23:M23"/>
    <mergeCell ref="P23:R23"/>
    <mergeCell ref="S23:T23"/>
    <mergeCell ref="U23:V23"/>
    <mergeCell ref="L25:M25"/>
    <mergeCell ref="P25:R25"/>
    <mergeCell ref="S25:T25"/>
    <mergeCell ref="U25:V25"/>
    <mergeCell ref="W23:Z23"/>
    <mergeCell ref="C24:H24"/>
    <mergeCell ref="I24:J24"/>
    <mergeCell ref="L24:M24"/>
    <mergeCell ref="P24:R24"/>
    <mergeCell ref="S24:T24"/>
    <mergeCell ref="W25:Z25"/>
    <mergeCell ref="C26:H26"/>
    <mergeCell ref="I26:J26"/>
    <mergeCell ref="L26:M26"/>
    <mergeCell ref="P26:R26"/>
    <mergeCell ref="S26:T26"/>
    <mergeCell ref="U26:V26"/>
    <mergeCell ref="W26:Z26"/>
    <mergeCell ref="C25:H25"/>
    <mergeCell ref="I25:J25"/>
    <mergeCell ref="U28:V28"/>
    <mergeCell ref="W28:Z28"/>
    <mergeCell ref="C27:H27"/>
    <mergeCell ref="I27:J27"/>
    <mergeCell ref="L27:M27"/>
    <mergeCell ref="P27:R27"/>
    <mergeCell ref="S27:T27"/>
    <mergeCell ref="U27:V27"/>
    <mergeCell ref="L29:M29"/>
    <mergeCell ref="P29:R29"/>
    <mergeCell ref="S29:T29"/>
    <mergeCell ref="U29:V29"/>
    <mergeCell ref="W27:Z27"/>
    <mergeCell ref="C28:H28"/>
    <mergeCell ref="I28:J28"/>
    <mergeCell ref="L28:M28"/>
    <mergeCell ref="P28:R28"/>
    <mergeCell ref="S28:T28"/>
    <mergeCell ref="W29:Z29"/>
    <mergeCell ref="C30:H30"/>
    <mergeCell ref="I30:J30"/>
    <mergeCell ref="L30:M30"/>
    <mergeCell ref="P30:R30"/>
    <mergeCell ref="S30:T30"/>
    <mergeCell ref="U30:V30"/>
    <mergeCell ref="W30:Z30"/>
    <mergeCell ref="C29:H29"/>
    <mergeCell ref="I29:J29"/>
    <mergeCell ref="S32:T32"/>
    <mergeCell ref="U32:V32"/>
    <mergeCell ref="W32:Z32"/>
    <mergeCell ref="C31:H31"/>
    <mergeCell ref="I31:J31"/>
    <mergeCell ref="L31:M31"/>
    <mergeCell ref="P31:R31"/>
    <mergeCell ref="S31:T31"/>
    <mergeCell ref="U31:V31"/>
    <mergeCell ref="C33:H33"/>
    <mergeCell ref="I33:J33"/>
    <mergeCell ref="L33:M33"/>
    <mergeCell ref="P33:R33"/>
    <mergeCell ref="S33:T33"/>
    <mergeCell ref="W31:Z31"/>
    <mergeCell ref="C32:H32"/>
    <mergeCell ref="I32:J32"/>
    <mergeCell ref="L32:M32"/>
    <mergeCell ref="P32:R32"/>
    <mergeCell ref="W35:Z35"/>
    <mergeCell ref="U33:V33"/>
    <mergeCell ref="L35:M35"/>
    <mergeCell ref="P35:R35"/>
    <mergeCell ref="S35:T35"/>
    <mergeCell ref="U35:V35"/>
    <mergeCell ref="W33:Z33"/>
    <mergeCell ref="U34:V34"/>
    <mergeCell ref="W34:Z34"/>
    <mergeCell ref="I36:J36"/>
    <mergeCell ref="L36:M36"/>
    <mergeCell ref="P36:R36"/>
    <mergeCell ref="S36:T36"/>
    <mergeCell ref="U36:V36"/>
    <mergeCell ref="C34:H34"/>
    <mergeCell ref="I34:J34"/>
    <mergeCell ref="L34:M34"/>
    <mergeCell ref="P34:R34"/>
    <mergeCell ref="S34:T34"/>
    <mergeCell ref="W36:Z36"/>
    <mergeCell ref="C35:H35"/>
    <mergeCell ref="I35:J35"/>
    <mergeCell ref="C37:H37"/>
    <mergeCell ref="I37:J37"/>
    <mergeCell ref="L37:M37"/>
    <mergeCell ref="P37:R37"/>
    <mergeCell ref="S37:T37"/>
    <mergeCell ref="U37:V37"/>
    <mergeCell ref="C36:H36"/>
    <mergeCell ref="C38:H38"/>
    <mergeCell ref="I38:J38"/>
    <mergeCell ref="L38:M38"/>
    <mergeCell ref="P38:R38"/>
    <mergeCell ref="S38:T38"/>
    <mergeCell ref="U38:V38"/>
    <mergeCell ref="I39:J39"/>
    <mergeCell ref="L39:M39"/>
    <mergeCell ref="P39:R39"/>
    <mergeCell ref="S39:T39"/>
    <mergeCell ref="U39:V39"/>
    <mergeCell ref="W37:Z37"/>
    <mergeCell ref="W38:Z38"/>
    <mergeCell ref="U41:V41"/>
    <mergeCell ref="W39:Z39"/>
    <mergeCell ref="C40:H40"/>
    <mergeCell ref="I40:J40"/>
    <mergeCell ref="L40:M40"/>
    <mergeCell ref="P40:R40"/>
    <mergeCell ref="S40:T40"/>
    <mergeCell ref="U40:V40"/>
    <mergeCell ref="W40:Z40"/>
    <mergeCell ref="C39:H39"/>
    <mergeCell ref="W41:Z41"/>
    <mergeCell ref="D43:F43"/>
    <mergeCell ref="H43:L43"/>
    <mergeCell ref="M43:Q43"/>
    <mergeCell ref="R43:W43"/>
    <mergeCell ref="C41:H41"/>
    <mergeCell ref="I41:J41"/>
    <mergeCell ref="L41:M41"/>
    <mergeCell ref="P41:R41"/>
    <mergeCell ref="S41:T41"/>
  </mergeCells>
  <printOptions/>
  <pageMargins left="0" right="0" top="0.1968503937007874" bottom="0.5905511811023623" header="0.1968503937007874" footer="0.1968503937007874"/>
  <pageSetup orientation="landscape" paperSize="9" r:id="rId1"/>
  <headerFooter alignWithMargins="0">
    <oddFooter>&amp;L&amp;C&amp;"Arial"&amp;8 Pag. 1 din 1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klaudia</cp:lastModifiedBy>
  <cp:lastPrinted>2023-03-21T11:55:43Z</cp:lastPrinted>
  <dcterms:modified xsi:type="dcterms:W3CDTF">2023-03-29T05:08:03Z</dcterms:modified>
  <cp:category/>
  <cp:version/>
  <cp:contentType/>
  <cp:contentStatus/>
</cp:coreProperties>
</file>